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lef365.sharepoint.com/sites/JusticeCollaborations/Shared Documents/Communications/Website/"/>
    </mc:Choice>
  </mc:AlternateContent>
  <xr:revisionPtr revIDLastSave="0" documentId="8_{BFBB4D72-ADCB-4F0D-8FBE-18EE9DFF3120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ummary " sheetId="6" r:id="rId1"/>
    <sheet name="Advice " sheetId="1" r:id="rId2"/>
    <sheet name="Influencing " sheetId="2" r:id="rId3"/>
    <sheet name="Development 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6" l="1"/>
  <c r="B5" i="6"/>
  <c r="H28" i="1"/>
  <c r="H20" i="2" l="1"/>
  <c r="G6" i="3"/>
  <c r="D28" i="1"/>
  <c r="D20" i="2" l="1"/>
  <c r="B6" i="6" l="1"/>
</calcChain>
</file>

<file path=xl/sharedStrings.xml><?xml version="1.0" encoding="utf-8"?>
<sst xmlns="http://schemas.openxmlformats.org/spreadsheetml/2006/main" count="357" uniqueCount="212">
  <si>
    <t xml:space="preserve">Grants Awarded </t>
  </si>
  <si>
    <t xml:space="preserve">Total number of Grants awarded </t>
  </si>
  <si>
    <t>Total number of partner organisations</t>
  </si>
  <si>
    <t>Main Organisation</t>
  </si>
  <si>
    <t xml:space="preserve">Project Title </t>
  </si>
  <si>
    <t>Partner Organisation</t>
  </si>
  <si>
    <t>Geographical area</t>
  </si>
  <si>
    <t>Grant Round</t>
  </si>
  <si>
    <t xml:space="preserve">Length of grant </t>
  </si>
  <si>
    <t xml:space="preserve">Amount awarded </t>
  </si>
  <si>
    <t>Greater Manchester Immigration Aid Unit</t>
  </si>
  <si>
    <t xml:space="preserve">Access to immigration advice in North West England </t>
  </si>
  <si>
    <t xml:space="preserve">North West </t>
  </si>
  <si>
    <t>Spring 2021</t>
  </si>
  <si>
    <t>36 months</t>
  </si>
  <si>
    <t>North East Law Centre</t>
  </si>
  <si>
    <t>North East Immigration Advice Hub</t>
  </si>
  <si>
    <t xml:space="preserve">North East </t>
  </si>
  <si>
    <t>JustRight Scotland (JRS)</t>
  </si>
  <si>
    <t>Increasing legal advice collaboration in Scotland</t>
  </si>
  <si>
    <t>Scotland</t>
  </si>
  <si>
    <t>Scottish Refugee Council</t>
  </si>
  <si>
    <t>Testing a case management approach in Scotland to securing justice together for asylum seeking families</t>
  </si>
  <si>
    <t xml:space="preserve">Settled </t>
  </si>
  <si>
    <t>A certain future: ensuring the rights of EU citizen in their vicinity</t>
  </si>
  <si>
    <t xml:space="preserve">Migrants Organise </t>
  </si>
  <si>
    <t>Mind the gap - migrants organise for immigration advice</t>
  </si>
  <si>
    <t xml:space="preserve">London and South East </t>
  </si>
  <si>
    <t>Autumn 2021</t>
  </si>
  <si>
    <t>24 months</t>
  </si>
  <si>
    <t xml:space="preserve">Asylum welcome </t>
  </si>
  <si>
    <t>Improving legal advice across the Thames Valley</t>
  </si>
  <si>
    <t xml:space="preserve">South East </t>
  </si>
  <si>
    <t>Coram Children's Legal Centre</t>
  </si>
  <si>
    <t>London Youth Accessing Immigration Advice and organising for change: A community lawyering approach</t>
  </si>
  <si>
    <t>London</t>
  </si>
  <si>
    <t>South London Refugee Association</t>
  </si>
  <si>
    <t>Improving routes to settlement for migrant families in South London</t>
  </si>
  <si>
    <t>STEP (South Tyrone Empowerment Programmes)</t>
  </si>
  <si>
    <t>Strong Together Immigration Advice Network</t>
  </si>
  <si>
    <t>Northern Ireland</t>
  </si>
  <si>
    <t>30 months</t>
  </si>
  <si>
    <t>Manuel Bravo Project</t>
  </si>
  <si>
    <t>Innovation in advice delivery via use of technolgy and cross sector partnership working</t>
  </si>
  <si>
    <t>Yorkshire and Humberside</t>
  </si>
  <si>
    <t>Freedom from Torture</t>
  </si>
  <si>
    <t>Promoting participatory access to justice for survivors of torture who are asylum seekers and refugees</t>
  </si>
  <si>
    <t>Law Centre NI</t>
  </si>
  <si>
    <t>Regional immigration Law and Apprentice Network</t>
  </si>
  <si>
    <t xml:space="preserve">Northern Ireland </t>
  </si>
  <si>
    <t>Samphire</t>
  </si>
  <si>
    <t>Expansion and extension of Samphire's immigration legal project providing advice on immigration matters at OISC Level 2</t>
  </si>
  <si>
    <t>Refugee Action</t>
  </si>
  <si>
    <t>West Yorkshire Immigration Advice Partnership</t>
  </si>
  <si>
    <t>18 months</t>
  </si>
  <si>
    <t>Asylum Justice</t>
  </si>
  <si>
    <t>Strengthening specialist immigration advice and representation capacity in Wales via evidence gathering and remote hubs</t>
  </si>
  <si>
    <t>Wales</t>
  </si>
  <si>
    <t>Spring 2022</t>
  </si>
  <si>
    <t>The Refugee &amp; Migrant Centre: Black Country &amp; Birmingham (RMC)</t>
  </si>
  <si>
    <t>Strengthening Immigration Advice and Representation in the West Midlands</t>
  </si>
  <si>
    <t>West Midlands</t>
  </si>
  <si>
    <t>Tulia</t>
  </si>
  <si>
    <t>Free or low-cost immigration legal advice and representation at OISC level 3 for migrants, asylum seekers.</t>
  </si>
  <si>
    <t>Work Rights Centre</t>
  </si>
  <si>
    <t>Increase access to advice and information for Eastern Europeans</t>
  </si>
  <si>
    <t>12 months</t>
  </si>
  <si>
    <t xml:space="preserve">Eastern European Resource Centre </t>
  </si>
  <si>
    <t>Eastern European Immigration advice, casework, and networks</t>
  </si>
  <si>
    <t>Total Partners</t>
  </si>
  <si>
    <t xml:space="preserve">TOTAL </t>
  </si>
  <si>
    <t xml:space="preserve">Length of Grant </t>
  </si>
  <si>
    <t xml:space="preserve">Reunite Families UK </t>
  </si>
  <si>
    <t>Funding dedicated staff to expand our network and help more families to influence a fairer immigration system</t>
  </si>
  <si>
    <t>UK</t>
  </si>
  <si>
    <t>Rights of Women</t>
  </si>
  <si>
    <t>Increased access to justice through the law for migrant women survivors of Violence Against Women and Girls (VAWG)</t>
  </si>
  <si>
    <t>England and Wales</t>
  </si>
  <si>
    <t>Citizens UK</t>
  </si>
  <si>
    <t>Migrant-led organising on access to justice</t>
  </si>
  <si>
    <t>RAMP and Small Axe</t>
  </si>
  <si>
    <t>24 month</t>
  </si>
  <si>
    <t xml:space="preserve">Migrant Centre NI </t>
  </si>
  <si>
    <t>Northern Ireland Women's Migrant Justice Project</t>
  </si>
  <si>
    <t xml:space="preserve">Womens Resource Agency </t>
  </si>
  <si>
    <t xml:space="preserve">Rainbow Migration (Formerly UK Lesbian and Gay Immigration Group (UKLGIG)) </t>
  </si>
  <si>
    <t>Using evidence from LGBTQI+ immigration advice for influencing work to improve the asylum and immigration system</t>
  </si>
  <si>
    <t xml:space="preserve">Institute for Public Policy Research (IPPR) </t>
  </si>
  <si>
    <t>Learning the lessons of Covid-19: Improving access to justice for people with insecure immigration status.</t>
  </si>
  <si>
    <t xml:space="preserve">Praxis and Greater Manchester Immigration Aid Unit (GMIAU) </t>
  </si>
  <si>
    <t>England</t>
  </si>
  <si>
    <t xml:space="preserve">Hibiscus Initiatives </t>
  </si>
  <si>
    <t>Strengthening influencing capacity and cross-sector collaboration at Hibiscus to increase access to justice for migrant</t>
  </si>
  <si>
    <t xml:space="preserve">Women for Refugee Women </t>
  </si>
  <si>
    <t>Strategic communications research and delivery to persuade key audiences on the need for a just asylum process</t>
  </si>
  <si>
    <t xml:space="preserve">Public Law Project </t>
  </si>
  <si>
    <t>Strategic Partnership to JTI Initiative</t>
  </si>
  <si>
    <t xml:space="preserve">the3million </t>
  </si>
  <si>
    <t>Advocate for EU citizens’ rights led by the lived experience of the immigration system and improve access to justice.</t>
  </si>
  <si>
    <t xml:space="preserve">Aslyos </t>
  </si>
  <si>
    <t>Reviewing Home Office Country Information to ensure asylum decisions are based on highest quality information available</t>
  </si>
  <si>
    <t>Bevan Foundation</t>
  </si>
  <si>
    <t>Better access to fair, timely and good quality immigration advice in Wales</t>
  </si>
  <si>
    <t xml:space="preserve">Migrant Action Leeds </t>
  </si>
  <si>
    <t xml:space="preserve">Justice for Change </t>
  </si>
  <si>
    <t xml:space="preserve">Racial Justice Network </t>
  </si>
  <si>
    <t xml:space="preserve">Yorkshire and Humberside </t>
  </si>
  <si>
    <t>Focus on Labour Exploitation</t>
  </si>
  <si>
    <t>Making current and future short-term work visas fairer and safer for migrants</t>
  </si>
  <si>
    <t>Migrants at Work and Rosmini Centre Wisbech</t>
  </si>
  <si>
    <t xml:space="preserve">England, Scotland and Wales </t>
  </si>
  <si>
    <t xml:space="preserve">24 months </t>
  </si>
  <si>
    <t xml:space="preserve">Total Partners </t>
  </si>
  <si>
    <t xml:space="preserve">Nottingham and Nottinghamshire Refugee Forum </t>
  </si>
  <si>
    <t>East Midlands Asylum Advice Network (development)</t>
  </si>
  <si>
    <t>East Midlands</t>
  </si>
  <si>
    <t>6 months</t>
  </si>
  <si>
    <t xml:space="preserve">Bristol Law Centre </t>
  </si>
  <si>
    <t>Development grant - Strengthen capacity and coordination in the South West in delivery of specialist immigration advice</t>
  </si>
  <si>
    <t xml:space="preserve">Bristol Refugee Rights </t>
  </si>
  <si>
    <t>South West</t>
  </si>
  <si>
    <t>Norfolk Community Law Service</t>
  </si>
  <si>
    <t>DEVELOPMENT GRANT – strengthen capacity and coordination in East of England in delivery of specialist immigration advice</t>
  </si>
  <si>
    <t>Suffolk Law Centre</t>
  </si>
  <si>
    <t>East Of England</t>
  </si>
  <si>
    <t>Bristol Law Centre</t>
  </si>
  <si>
    <t>Autumn 2022</t>
  </si>
  <si>
    <t xml:space="preserve">South West </t>
  </si>
  <si>
    <t>New Europeans</t>
  </si>
  <si>
    <t xml:space="preserve">Asylum Aid </t>
  </si>
  <si>
    <t xml:space="preserve">Summary of Grants awarded - 2023 </t>
  </si>
  <si>
    <t>Grant Stream</t>
  </si>
  <si>
    <t>Total</t>
  </si>
  <si>
    <t>Spring 21</t>
  </si>
  <si>
    <t>Advice &amp; Representation</t>
  </si>
  <si>
    <t>Just Right Scotland</t>
  </si>
  <si>
    <t>Greater Mnachester Immigration Aid Unit</t>
  </si>
  <si>
    <t>Settled</t>
  </si>
  <si>
    <t>Partners</t>
  </si>
  <si>
    <t>Influencing</t>
  </si>
  <si>
    <t>Hibiscus Initiatives</t>
  </si>
  <si>
    <t>Reunite Families UK</t>
  </si>
  <si>
    <t>Rainbow Migration</t>
  </si>
  <si>
    <t>Women for Refugee Women</t>
  </si>
  <si>
    <t>Migrant Centre NI</t>
  </si>
  <si>
    <t>PLP</t>
  </si>
  <si>
    <t>IPPR</t>
  </si>
  <si>
    <t>Autumn 21</t>
  </si>
  <si>
    <t xml:space="preserve">Samphire </t>
  </si>
  <si>
    <t>STEP</t>
  </si>
  <si>
    <t>Coram</t>
  </si>
  <si>
    <t>Asylum Welcome</t>
  </si>
  <si>
    <t>Migrant Organise</t>
  </si>
  <si>
    <t>FLEX</t>
  </si>
  <si>
    <t>The 3Million</t>
  </si>
  <si>
    <t>Asylos</t>
  </si>
  <si>
    <t>Spring 22</t>
  </si>
  <si>
    <t>The Refugee &amp; Migrant Centre (RMC)</t>
  </si>
  <si>
    <t xml:space="preserve">Influencing </t>
  </si>
  <si>
    <t>Migrant Action</t>
  </si>
  <si>
    <t>Outside Window 22</t>
  </si>
  <si>
    <t xml:space="preserve">Ukraine Funding </t>
  </si>
  <si>
    <t>EERC</t>
  </si>
  <si>
    <t>WRC</t>
  </si>
  <si>
    <t xml:space="preserve">Development Grants </t>
  </si>
  <si>
    <t xml:space="preserve">Bristol Law Centre, NNRF </t>
  </si>
  <si>
    <t>Nottingham and Nottinghamshire Refugee Forum</t>
  </si>
  <si>
    <t>Organisations</t>
  </si>
  <si>
    <t>Autumn 22</t>
  </si>
  <si>
    <t xml:space="preserve">Community Advice Law Service (CALS) </t>
  </si>
  <si>
    <t>Community Advice Law Service (CALS)</t>
  </si>
  <si>
    <t xml:space="preserve">New Europeans </t>
  </si>
  <si>
    <t>Asylum Aid</t>
  </si>
  <si>
    <t>Coventry Asylum and Refugee Action Group - CARAG</t>
  </si>
  <si>
    <t>Leicester Roma Community Service and Seraphus</t>
  </si>
  <si>
    <t xml:space="preserve">Hope Projects and Tactic </t>
  </si>
  <si>
    <t xml:space="preserve">Boaz Trust, Revive, Asylum Link meresyside, Merseyside Law Centre, Manchester Refugee Support Network (MRSN) </t>
  </si>
  <si>
    <t xml:space="preserve">Justice First, Action Foundation, North of England Refugee Service </t>
  </si>
  <si>
    <t xml:space="preserve">Fraser Latta and Co, Just Rights Scotland </t>
  </si>
  <si>
    <t xml:space="preserve">Citizens Rights Project </t>
  </si>
  <si>
    <t xml:space="preserve">POMOC and Hastings Refugee Buddy Project </t>
  </si>
  <si>
    <t xml:space="preserve">Settled, Reading Refugee Support Group, Slough Refugee Support </t>
  </si>
  <si>
    <t xml:space="preserve">Citizens UK, Community Action for Refugees and Asylum Seekers (CARAS), South London Refugee Association, Young Roots </t>
  </si>
  <si>
    <t xml:space="preserve">Project 17, Southwark Law Centre, Citizens UK </t>
  </si>
  <si>
    <t xml:space="preserve">YMCA Welcome Project (North Downs &amp; Ards, Stronger Together NI, NW Advice ( Derry City &amp; Strabane), Phoenix Law ( Belfast City), NW Migrant Forum (Derry City &amp; Strabane), Omagh Interethnic Forum ( Omagh &amp; Fermanagh), Intercultural Partnership (Armagh, Banbridge and Craigavon), Inter-Ethnic Forum ( Mid and East Antrim * + Causeway Coast &amp; Glens) </t>
  </si>
  <si>
    <t xml:space="preserve">Community Integration Advocacy Centre - CIAC, Leeds Refugee Forum </t>
  </si>
  <si>
    <t xml:space="preserve">Redress </t>
  </si>
  <si>
    <t xml:space="preserve">St Augustine’s Centre (Halifax), DASH Kirklees </t>
  </si>
  <si>
    <t xml:space="preserve">British Red Cross </t>
  </si>
  <si>
    <t xml:space="preserve">The Hope Project, Brushstrokes, Citizens Advice Staffordshire North and Stoke-on-Trent (CASNS) </t>
  </si>
  <si>
    <t>Bristol Refugee Rights, Gloucestershire Action for Refugees and Asylum Seekers (GARAS), The Harbour Project, Devon and Cornwall Refugee Support, Plymouth Hope, Refugee Support Devon</t>
  </si>
  <si>
    <t xml:space="preserve"> Community Law Service (Northamptonshire) - CLS, Derbyshire Law Centre (Derbyshire) - DLC, Nottingham Law Centre (Nottingham) - NLC, The Race Equality Centre (Leicester) - TREC Northamptonshire Rights &amp; Equality Council (Northamptonshire) - NREC, Nottingham &amp; Nottinghamshire Refugee Forum (Nottingham) - NNRF, Refugee Roots (Nottingham) - RR, Mojatu Foundation (Nottingham &amp; Derbyshire) - MF Derby and Derbyshire Refugee Forum (Derby) - DDRF Bosnia and Herzegovina Community Centre (Derby) - BHCC </t>
  </si>
  <si>
    <t>Coventry Asylum and Refugee Action Group (CARAG)</t>
  </si>
  <si>
    <t xml:space="preserve">Number of partner orgs </t>
  </si>
  <si>
    <t>TOTAL</t>
  </si>
  <si>
    <t>* Febuary 2023 amount</t>
  </si>
  <si>
    <t xml:space="preserve">*Total amount of Grants awarded </t>
  </si>
  <si>
    <t>Leicester outreach and advice partnership</t>
  </si>
  <si>
    <t>Migration advice through capacity building</t>
  </si>
  <si>
    <t>Increasing access to complex casework advice through training, supervision and peer support</t>
  </si>
  <si>
    <t>Strengthening access to specialist immigration advice in the South West of England</t>
  </si>
  <si>
    <t>East Midlands Immigration Network - a strategic partnership to sustain, expand and strengthen the sector</t>
  </si>
  <si>
    <t>Spring 2023</t>
  </si>
  <si>
    <t>East of England</t>
  </si>
  <si>
    <t>Coastal Communities in EoE Grassroots Immigration Network</t>
  </si>
  <si>
    <t>GYROS (Great Yarmouth Refugee Outreach Support)</t>
  </si>
  <si>
    <t>CAST, Suffolk Refugee Support, Rosmini Centre, Bagladeshi Support Centre</t>
  </si>
  <si>
    <t xml:space="preserve">One Stope Advice and Training Centre </t>
  </si>
  <si>
    <t>Accessing free or low cost Immigration Advice for the BAME Community</t>
  </si>
  <si>
    <t>Spring 23</t>
  </si>
  <si>
    <t xml:space="preserve">One Stop Advice </t>
  </si>
  <si>
    <t>Greater Yarmouth Refugee (GYROS)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</si>
</sst>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164" formatCode="&quot;£&quot;#,##0.00"/>
    <numFmt numFmtId="165" formatCode="&quot;£&quot;#,##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81818"/>
      <name val="Segoe U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18181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E1F2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1" applyFont="1" applyFill="1" applyBorder="1" applyAlignment="1">
      <alignment vertical="top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0" xfId="0" applyFont="1"/>
    <xf numFmtId="17" fontId="7" fillId="0" borderId="1" xfId="0" applyNumberFormat="1" applyFont="1" applyBorder="1"/>
    <xf numFmtId="0" fontId="6" fillId="2" borderId="1" xfId="0" applyFont="1" applyFill="1" applyBorder="1" applyAlignment="1">
      <alignment wrapText="1"/>
    </xf>
    <xf numFmtId="0" fontId="6" fillId="0" borderId="0" xfId="0" applyFont="1"/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left" wrapText="1"/>
    </xf>
    <xf numFmtId="0" fontId="6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7" fontId="8" fillId="4" borderId="1" xfId="0" applyNumberFormat="1" applyFont="1" applyFill="1" applyBorder="1" applyAlignment="1">
      <alignment horizontal="right"/>
    </xf>
    <xf numFmtId="7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/>
    <xf numFmtId="7" fontId="6" fillId="0" borderId="1" xfId="0" applyNumberFormat="1" applyFont="1" applyBorder="1"/>
    <xf numFmtId="0" fontId="1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left" wrapText="1"/>
    </xf>
    <xf numFmtId="0" fontId="0" fillId="0" borderId="1" xfId="0" applyBorder="1"/>
    <xf numFmtId="0" fontId="9" fillId="0" borderId="1" xfId="0" applyFont="1" applyBorder="1"/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wrapText="1"/>
    </xf>
    <xf numFmtId="164" fontId="0" fillId="0" borderId="0" xfId="0" applyNumberFormat="1"/>
    <xf numFmtId="0" fontId="11" fillId="0" borderId="0" xfId="0" applyFont="1"/>
    <xf numFmtId="164" fontId="0" fillId="0" borderId="1" xfId="0" applyNumberFormat="1" applyBorder="1"/>
    <xf numFmtId="165" fontId="6" fillId="0" borderId="1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6" borderId="8" xfId="0" applyFont="1" applyFill="1" applyBorder="1"/>
    <xf numFmtId="0" fontId="9" fillId="6" borderId="9" xfId="0" applyFont="1" applyFill="1" applyBorder="1"/>
    <xf numFmtId="0" fontId="9" fillId="6" borderId="12" xfId="0" applyFont="1" applyFill="1" applyBorder="1"/>
    <xf numFmtId="0" fontId="0" fillId="0" borderId="0" xfId="0" applyAlignment="1">
      <alignment horizontal="center"/>
    </xf>
    <xf numFmtId="0" fontId="9" fillId="7" borderId="8" xfId="0" applyFont="1" applyFill="1" applyBorder="1"/>
    <xf numFmtId="0" fontId="9" fillId="7" borderId="9" xfId="0" applyFont="1" applyFill="1" applyBorder="1"/>
    <xf numFmtId="0" fontId="9" fillId="7" borderId="12" xfId="0" applyFont="1" applyFill="1" applyBorder="1"/>
    <xf numFmtId="0" fontId="9" fillId="0" borderId="0" xfId="0" applyFont="1"/>
    <xf numFmtId="0" fontId="0" fillId="9" borderId="5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9" fillId="8" borderId="8" xfId="0" applyFont="1" applyFill="1" applyBorder="1"/>
    <xf numFmtId="0" fontId="9" fillId="8" borderId="12" xfId="0" applyFont="1" applyFill="1" applyBorder="1"/>
    <xf numFmtId="0" fontId="9" fillId="9" borderId="8" xfId="0" applyFont="1" applyFill="1" applyBorder="1"/>
    <xf numFmtId="0" fontId="9" fillId="9" borderId="12" xfId="0" applyFont="1" applyFill="1" applyBorder="1" applyAlignment="1">
      <alignment wrapText="1"/>
    </xf>
    <xf numFmtId="7" fontId="6" fillId="0" borderId="0" xfId="0" applyNumberFormat="1" applyFont="1"/>
    <xf numFmtId="0" fontId="6" fillId="0" borderId="4" xfId="0" applyFont="1" applyBorder="1"/>
    <xf numFmtId="0" fontId="0" fillId="0" borderId="4" xfId="0" applyBorder="1"/>
    <xf numFmtId="0" fontId="9" fillId="7" borderId="7" xfId="0" applyFont="1" applyFill="1" applyBorder="1" applyAlignment="1">
      <alignment horizontal="left"/>
    </xf>
    <xf numFmtId="0" fontId="9" fillId="7" borderId="10" xfId="0" applyFont="1" applyFill="1" applyBorder="1" applyAlignment="1">
      <alignment horizontal="left"/>
    </xf>
    <xf numFmtId="0" fontId="9" fillId="7" borderId="5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left"/>
    </xf>
    <xf numFmtId="0" fontId="9" fillId="7" borderId="0" xfId="0" applyFont="1" applyFill="1" applyAlignment="1">
      <alignment horizontal="center"/>
    </xf>
    <xf numFmtId="0" fontId="9" fillId="8" borderId="7" xfId="0" applyFont="1" applyFill="1" applyBorder="1" applyAlignment="1">
      <alignment horizontal="left"/>
    </xf>
    <xf numFmtId="0" fontId="9" fillId="8" borderId="10" xfId="0" applyFont="1" applyFill="1" applyBorder="1" applyAlignment="1">
      <alignment horizontal="left"/>
    </xf>
    <xf numFmtId="0" fontId="9" fillId="8" borderId="5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left"/>
    </xf>
    <xf numFmtId="0" fontId="9" fillId="9" borderId="10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6" xfId="0" applyFont="1" applyFill="1" applyBorder="1" applyAlignment="1">
      <alignment horizontal="left"/>
    </xf>
    <xf numFmtId="0" fontId="9" fillId="6" borderId="10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Border="1"/>
    <xf numFmtId="0" fontId="6" fillId="0" borderId="1" xfId="0" applyFont="1" applyFill="1" applyBorder="1" applyAlignment="1">
      <alignment wrapText="1"/>
    </xf>
    <xf numFmtId="0" fontId="0" fillId="9" borderId="0" xfId="0" applyFill="1" applyBorder="1" applyAlignment="1">
      <alignment horizontal="center"/>
    </xf>
    <xf numFmtId="0" fontId="9" fillId="9" borderId="9" xfId="0" applyFont="1" applyFill="1" applyBorder="1"/>
    <xf numFmtId="0" fontId="9" fillId="9" borderId="5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lef.lightning.force.com/lightning/r/Account/001670000603UEGAA2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A6D22-0852-4119-9F8D-8D73F7F613A3}">
  <dimension ref="A1:D74"/>
  <sheetViews>
    <sheetView tabSelected="1" workbookViewId="0">
      <selection activeCell="F17" sqref="F17"/>
    </sheetView>
  </sheetViews>
  <sheetFormatPr defaultRowHeight="14.5" x14ac:dyDescent="0.35"/>
  <cols>
    <col min="1" max="1" width="40.54296875" customWidth="1"/>
    <col min="2" max="2" width="23.36328125" customWidth="1"/>
    <col min="4" max="4" width="51.7265625" customWidth="1"/>
  </cols>
  <sheetData>
    <row r="1" spans="1:4" x14ac:dyDescent="0.35">
      <c r="A1" s="38" t="s">
        <v>130</v>
      </c>
    </row>
    <row r="3" spans="1:4" x14ac:dyDescent="0.35">
      <c r="A3" s="31" t="s">
        <v>0</v>
      </c>
      <c r="B3" s="30"/>
    </row>
    <row r="4" spans="1:4" x14ac:dyDescent="0.35">
      <c r="A4" s="30" t="s">
        <v>1</v>
      </c>
      <c r="B4" s="30">
        <f>SUM(C11+C18+C29+C41+C46+C51+C55+C59+C64+C69+C72)</f>
        <v>42</v>
      </c>
    </row>
    <row r="5" spans="1:4" x14ac:dyDescent="0.35">
      <c r="A5" s="30" t="s">
        <v>2</v>
      </c>
      <c r="B5" s="30">
        <f>SUM(C16+C27+C39+C44+C49+C53+C57+C62+C70)</f>
        <v>65</v>
      </c>
    </row>
    <row r="6" spans="1:4" x14ac:dyDescent="0.35">
      <c r="A6" s="30" t="s">
        <v>196</v>
      </c>
      <c r="B6" s="39">
        <f>'Advice '!H28+'Influencing '!H19+'Development '!G5+'Development '!C6</f>
        <v>6844998</v>
      </c>
    </row>
    <row r="7" spans="1:4" x14ac:dyDescent="0.35">
      <c r="B7" t="s">
        <v>195</v>
      </c>
    </row>
    <row r="10" spans="1:4" x14ac:dyDescent="0.35">
      <c r="A10" s="41" t="s">
        <v>7</v>
      </c>
      <c r="B10" s="41" t="s">
        <v>131</v>
      </c>
      <c r="C10" s="41" t="s">
        <v>132</v>
      </c>
      <c r="D10" s="41" t="s">
        <v>167</v>
      </c>
    </row>
    <row r="11" spans="1:4" x14ac:dyDescent="0.35">
      <c r="A11" s="71" t="s">
        <v>133</v>
      </c>
      <c r="B11" s="74" t="s">
        <v>134</v>
      </c>
      <c r="C11" s="74">
        <v>5</v>
      </c>
      <c r="D11" s="42" t="s">
        <v>135</v>
      </c>
    </row>
    <row r="12" spans="1:4" x14ac:dyDescent="0.35">
      <c r="A12" s="72"/>
      <c r="B12" s="75"/>
      <c r="C12" s="75"/>
      <c r="D12" s="43" t="s">
        <v>21</v>
      </c>
    </row>
    <row r="13" spans="1:4" x14ac:dyDescent="0.35">
      <c r="A13" s="72"/>
      <c r="B13" s="75"/>
      <c r="C13" s="75"/>
      <c r="D13" s="43" t="s">
        <v>15</v>
      </c>
    </row>
    <row r="14" spans="1:4" x14ac:dyDescent="0.35">
      <c r="A14" s="72"/>
      <c r="B14" s="75"/>
      <c r="C14" s="75"/>
      <c r="D14" s="43" t="s">
        <v>136</v>
      </c>
    </row>
    <row r="15" spans="1:4" x14ac:dyDescent="0.35">
      <c r="A15" s="73"/>
      <c r="B15" s="76"/>
      <c r="C15" s="76"/>
      <c r="D15" s="44" t="s">
        <v>137</v>
      </c>
    </row>
    <row r="16" spans="1:4" x14ac:dyDescent="0.35">
      <c r="B16" s="41" t="s">
        <v>138</v>
      </c>
      <c r="C16" s="41">
        <v>11</v>
      </c>
    </row>
    <row r="17" spans="1:4" x14ac:dyDescent="0.35">
      <c r="B17" s="45"/>
      <c r="C17" s="41"/>
    </row>
    <row r="18" spans="1:4" x14ac:dyDescent="0.35">
      <c r="A18" s="71" t="s">
        <v>133</v>
      </c>
      <c r="B18" s="74" t="s">
        <v>139</v>
      </c>
      <c r="C18" s="74">
        <v>9</v>
      </c>
      <c r="D18" s="42" t="s">
        <v>140</v>
      </c>
    </row>
    <row r="19" spans="1:4" x14ac:dyDescent="0.35">
      <c r="A19" s="72"/>
      <c r="B19" s="75"/>
      <c r="C19" s="75"/>
      <c r="D19" s="43" t="s">
        <v>141</v>
      </c>
    </row>
    <row r="20" spans="1:4" x14ac:dyDescent="0.35">
      <c r="A20" s="72"/>
      <c r="B20" s="75"/>
      <c r="C20" s="75"/>
      <c r="D20" s="43" t="s">
        <v>142</v>
      </c>
    </row>
    <row r="21" spans="1:4" x14ac:dyDescent="0.35">
      <c r="A21" s="72"/>
      <c r="B21" s="75"/>
      <c r="C21" s="75"/>
      <c r="D21" s="43" t="s">
        <v>78</v>
      </c>
    </row>
    <row r="22" spans="1:4" x14ac:dyDescent="0.35">
      <c r="A22" s="72"/>
      <c r="B22" s="75"/>
      <c r="C22" s="75"/>
      <c r="D22" s="43" t="s">
        <v>75</v>
      </c>
    </row>
    <row r="23" spans="1:4" x14ac:dyDescent="0.35">
      <c r="A23" s="72"/>
      <c r="B23" s="75"/>
      <c r="C23" s="75"/>
      <c r="D23" s="43" t="s">
        <v>143</v>
      </c>
    </row>
    <row r="24" spans="1:4" x14ac:dyDescent="0.35">
      <c r="A24" s="72"/>
      <c r="B24" s="75"/>
      <c r="C24" s="75"/>
      <c r="D24" s="43" t="s">
        <v>144</v>
      </c>
    </row>
    <row r="25" spans="1:4" x14ac:dyDescent="0.35">
      <c r="A25" s="72"/>
      <c r="B25" s="75"/>
      <c r="C25" s="75"/>
      <c r="D25" s="43" t="s">
        <v>145</v>
      </c>
    </row>
    <row r="26" spans="1:4" x14ac:dyDescent="0.35">
      <c r="A26" s="73"/>
      <c r="B26" s="76"/>
      <c r="C26" s="76"/>
      <c r="D26" s="44" t="s">
        <v>146</v>
      </c>
    </row>
    <row r="27" spans="1:4" x14ac:dyDescent="0.35">
      <c r="B27" s="41" t="s">
        <v>138</v>
      </c>
      <c r="C27" s="41">
        <v>2</v>
      </c>
    </row>
    <row r="28" spans="1:4" x14ac:dyDescent="0.35">
      <c r="B28" s="45"/>
      <c r="C28" s="41"/>
    </row>
    <row r="29" spans="1:4" x14ac:dyDescent="0.35">
      <c r="A29" s="59" t="s">
        <v>147</v>
      </c>
      <c r="B29" s="61" t="s">
        <v>134</v>
      </c>
      <c r="C29" s="61">
        <v>10</v>
      </c>
      <c r="D29" s="46" t="s">
        <v>148</v>
      </c>
    </row>
    <row r="30" spans="1:4" x14ac:dyDescent="0.35">
      <c r="A30" s="63"/>
      <c r="B30" s="64"/>
      <c r="C30" s="64"/>
      <c r="D30" s="47" t="s">
        <v>47</v>
      </c>
    </row>
    <row r="31" spans="1:4" x14ac:dyDescent="0.35">
      <c r="A31" s="63"/>
      <c r="B31" s="64"/>
      <c r="C31" s="64"/>
      <c r="D31" s="47" t="s">
        <v>45</v>
      </c>
    </row>
    <row r="32" spans="1:4" x14ac:dyDescent="0.35">
      <c r="A32" s="63"/>
      <c r="B32" s="64"/>
      <c r="C32" s="64"/>
      <c r="D32" s="47" t="s">
        <v>42</v>
      </c>
    </row>
    <row r="33" spans="1:4" x14ac:dyDescent="0.35">
      <c r="A33" s="63"/>
      <c r="B33" s="64"/>
      <c r="C33" s="64"/>
      <c r="D33" s="47" t="s">
        <v>149</v>
      </c>
    </row>
    <row r="34" spans="1:4" x14ac:dyDescent="0.35">
      <c r="A34" s="63"/>
      <c r="B34" s="64"/>
      <c r="C34" s="64"/>
      <c r="D34" s="47" t="s">
        <v>36</v>
      </c>
    </row>
    <row r="35" spans="1:4" x14ac:dyDescent="0.35">
      <c r="A35" s="63"/>
      <c r="B35" s="64"/>
      <c r="C35" s="64"/>
      <c r="D35" s="47" t="s">
        <v>150</v>
      </c>
    </row>
    <row r="36" spans="1:4" x14ac:dyDescent="0.35">
      <c r="A36" s="63"/>
      <c r="B36" s="64"/>
      <c r="C36" s="64"/>
      <c r="D36" s="47" t="s">
        <v>151</v>
      </c>
    </row>
    <row r="37" spans="1:4" x14ac:dyDescent="0.35">
      <c r="A37" s="63"/>
      <c r="B37" s="64"/>
      <c r="C37" s="64"/>
      <c r="D37" s="47" t="s">
        <v>152</v>
      </c>
    </row>
    <row r="38" spans="1:4" x14ac:dyDescent="0.35">
      <c r="A38" s="60"/>
      <c r="B38" s="62"/>
      <c r="C38" s="62"/>
      <c r="D38" s="48" t="s">
        <v>52</v>
      </c>
    </row>
    <row r="39" spans="1:4" x14ac:dyDescent="0.35">
      <c r="B39" s="41" t="s">
        <v>138</v>
      </c>
      <c r="C39" s="41">
        <v>23</v>
      </c>
    </row>
    <row r="40" spans="1:4" x14ac:dyDescent="0.35">
      <c r="B40" s="45"/>
      <c r="C40" s="41"/>
    </row>
    <row r="41" spans="1:4" x14ac:dyDescent="0.35">
      <c r="A41" s="59" t="s">
        <v>147</v>
      </c>
      <c r="B41" s="61" t="s">
        <v>139</v>
      </c>
      <c r="C41" s="61">
        <v>3</v>
      </c>
      <c r="D41" s="46" t="s">
        <v>153</v>
      </c>
    </row>
    <row r="42" spans="1:4" x14ac:dyDescent="0.35">
      <c r="A42" s="63"/>
      <c r="B42" s="64"/>
      <c r="C42" s="64"/>
      <c r="D42" s="47" t="s">
        <v>154</v>
      </c>
    </row>
    <row r="43" spans="1:4" x14ac:dyDescent="0.35">
      <c r="A43" s="60"/>
      <c r="B43" s="62"/>
      <c r="C43" s="62"/>
      <c r="D43" s="48" t="s">
        <v>155</v>
      </c>
    </row>
    <row r="44" spans="1:4" x14ac:dyDescent="0.35">
      <c r="B44" s="41" t="s">
        <v>138</v>
      </c>
      <c r="C44" s="41"/>
    </row>
    <row r="45" spans="1:4" x14ac:dyDescent="0.35">
      <c r="B45" s="45"/>
      <c r="C45" s="41"/>
    </row>
    <row r="46" spans="1:4" x14ac:dyDescent="0.35">
      <c r="A46" s="71" t="s">
        <v>156</v>
      </c>
      <c r="B46" s="74" t="s">
        <v>134</v>
      </c>
      <c r="C46" s="74">
        <v>3</v>
      </c>
      <c r="D46" s="42" t="s">
        <v>62</v>
      </c>
    </row>
    <row r="47" spans="1:4" x14ac:dyDescent="0.35">
      <c r="A47" s="72"/>
      <c r="B47" s="75"/>
      <c r="C47" s="75"/>
      <c r="D47" s="43" t="s">
        <v>55</v>
      </c>
    </row>
    <row r="48" spans="1:4" x14ac:dyDescent="0.35">
      <c r="A48" s="73"/>
      <c r="B48" s="76"/>
      <c r="C48" s="76"/>
      <c r="D48" s="44" t="s">
        <v>157</v>
      </c>
    </row>
    <row r="49" spans="1:4" x14ac:dyDescent="0.35">
      <c r="A49" s="41"/>
      <c r="B49" s="41" t="s">
        <v>138</v>
      </c>
      <c r="C49" s="41">
        <v>4</v>
      </c>
      <c r="D49" s="49"/>
    </row>
    <row r="50" spans="1:4" x14ac:dyDescent="0.35">
      <c r="B50" s="45"/>
      <c r="C50" s="41"/>
    </row>
    <row r="51" spans="1:4" x14ac:dyDescent="0.35">
      <c r="A51" s="71" t="s">
        <v>156</v>
      </c>
      <c r="B51" s="74" t="s">
        <v>158</v>
      </c>
      <c r="C51" s="74">
        <v>2</v>
      </c>
      <c r="D51" s="42" t="s">
        <v>101</v>
      </c>
    </row>
    <row r="52" spans="1:4" x14ac:dyDescent="0.35">
      <c r="A52" s="73"/>
      <c r="B52" s="76"/>
      <c r="C52" s="76"/>
      <c r="D52" s="44" t="s">
        <v>159</v>
      </c>
    </row>
    <row r="53" spans="1:4" x14ac:dyDescent="0.35">
      <c r="B53" s="41" t="s">
        <v>138</v>
      </c>
      <c r="C53" s="41">
        <v>1</v>
      </c>
    </row>
    <row r="54" spans="1:4" x14ac:dyDescent="0.35">
      <c r="B54" s="45"/>
      <c r="C54" s="41"/>
    </row>
    <row r="55" spans="1:4" x14ac:dyDescent="0.35">
      <c r="A55" s="59" t="s">
        <v>168</v>
      </c>
      <c r="B55" s="61" t="s">
        <v>134</v>
      </c>
      <c r="C55" s="61">
        <v>2</v>
      </c>
      <c r="D55" s="46" t="s">
        <v>125</v>
      </c>
    </row>
    <row r="56" spans="1:4" x14ac:dyDescent="0.35">
      <c r="A56" s="60"/>
      <c r="B56" s="62"/>
      <c r="C56" s="62"/>
      <c r="D56" s="48" t="s">
        <v>170</v>
      </c>
    </row>
    <row r="57" spans="1:4" x14ac:dyDescent="0.35">
      <c r="B57" s="41" t="s">
        <v>138</v>
      </c>
      <c r="C57" s="41">
        <v>16</v>
      </c>
    </row>
    <row r="58" spans="1:4" x14ac:dyDescent="0.35">
      <c r="B58" s="45"/>
      <c r="C58" s="41"/>
    </row>
    <row r="59" spans="1:4" x14ac:dyDescent="0.35">
      <c r="A59" s="59" t="s">
        <v>168</v>
      </c>
      <c r="B59" s="61" t="s">
        <v>139</v>
      </c>
      <c r="C59" s="61">
        <v>3</v>
      </c>
      <c r="D59" s="46" t="s">
        <v>173</v>
      </c>
    </row>
    <row r="60" spans="1:4" x14ac:dyDescent="0.35">
      <c r="A60" s="63"/>
      <c r="B60" s="64"/>
      <c r="C60" s="64"/>
      <c r="D60" s="47" t="s">
        <v>171</v>
      </c>
    </row>
    <row r="61" spans="1:4" x14ac:dyDescent="0.35">
      <c r="A61" s="60"/>
      <c r="B61" s="62"/>
      <c r="C61" s="62"/>
      <c r="D61" s="48" t="s">
        <v>172</v>
      </c>
    </row>
    <row r="62" spans="1:4" x14ac:dyDescent="0.35">
      <c r="B62" s="41" t="s">
        <v>138</v>
      </c>
      <c r="C62" s="41">
        <v>4</v>
      </c>
    </row>
    <row r="63" spans="1:4" x14ac:dyDescent="0.35">
      <c r="B63" s="45"/>
      <c r="C63" s="41"/>
    </row>
    <row r="64" spans="1:4" x14ac:dyDescent="0.35">
      <c r="A64" s="65" t="s">
        <v>160</v>
      </c>
      <c r="B64" s="67" t="s">
        <v>161</v>
      </c>
      <c r="C64" s="67">
        <v>2</v>
      </c>
      <c r="D64" s="52" t="s">
        <v>162</v>
      </c>
    </row>
    <row r="65" spans="1:4" x14ac:dyDescent="0.35">
      <c r="A65" s="66"/>
      <c r="B65" s="68"/>
      <c r="C65" s="68"/>
      <c r="D65" s="53" t="s">
        <v>163</v>
      </c>
    </row>
    <row r="66" spans="1:4" x14ac:dyDescent="0.35">
      <c r="B66" s="45"/>
      <c r="C66" s="41"/>
    </row>
    <row r="67" spans="1:4" x14ac:dyDescent="0.35">
      <c r="B67" s="45"/>
      <c r="C67" s="41"/>
    </row>
    <row r="68" spans="1:4" x14ac:dyDescent="0.35">
      <c r="A68" s="71" t="s">
        <v>209</v>
      </c>
      <c r="B68" s="74" t="s">
        <v>134</v>
      </c>
      <c r="C68" s="74">
        <v>2</v>
      </c>
      <c r="D68" s="42" t="s">
        <v>211</v>
      </c>
    </row>
    <row r="69" spans="1:4" x14ac:dyDescent="0.35">
      <c r="A69" s="73"/>
      <c r="B69" s="76"/>
      <c r="C69" s="76"/>
      <c r="D69" s="44" t="s">
        <v>210</v>
      </c>
    </row>
    <row r="70" spans="1:4" x14ac:dyDescent="0.35">
      <c r="B70" s="41" t="s">
        <v>138</v>
      </c>
      <c r="C70" s="41">
        <v>4</v>
      </c>
    </row>
    <row r="71" spans="1:4" x14ac:dyDescent="0.35">
      <c r="B71" s="45"/>
      <c r="C71" s="41"/>
    </row>
    <row r="72" spans="1:4" x14ac:dyDescent="0.35">
      <c r="A72" s="69" t="s">
        <v>164</v>
      </c>
      <c r="B72" s="50"/>
      <c r="C72" s="82">
        <v>3</v>
      </c>
      <c r="D72" s="54" t="s">
        <v>113</v>
      </c>
    </row>
    <row r="73" spans="1:4" x14ac:dyDescent="0.35">
      <c r="A73" s="85"/>
      <c r="B73" s="80"/>
      <c r="C73" s="83"/>
      <c r="D73" s="81" t="s">
        <v>165</v>
      </c>
    </row>
    <row r="74" spans="1:4" x14ac:dyDescent="0.35">
      <c r="A74" s="70"/>
      <c r="B74" s="51"/>
      <c r="C74" s="84"/>
      <c r="D74" s="55" t="s">
        <v>166</v>
      </c>
    </row>
  </sheetData>
  <mergeCells count="32">
    <mergeCell ref="A11:A15"/>
    <mergeCell ref="B11:B15"/>
    <mergeCell ref="C11:C15"/>
    <mergeCell ref="A18:A26"/>
    <mergeCell ref="B18:B26"/>
    <mergeCell ref="C18:C26"/>
    <mergeCell ref="A29:A38"/>
    <mergeCell ref="B29:B38"/>
    <mergeCell ref="C29:C38"/>
    <mergeCell ref="A41:A43"/>
    <mergeCell ref="B41:B43"/>
    <mergeCell ref="C41:C43"/>
    <mergeCell ref="A46:A48"/>
    <mergeCell ref="B46:B48"/>
    <mergeCell ref="C46:C48"/>
    <mergeCell ref="A51:A52"/>
    <mergeCell ref="B51:B52"/>
    <mergeCell ref="C51:C52"/>
    <mergeCell ref="A64:A65"/>
    <mergeCell ref="B64:B65"/>
    <mergeCell ref="C64:C65"/>
    <mergeCell ref="A68:A69"/>
    <mergeCell ref="B68:B69"/>
    <mergeCell ref="C68:C69"/>
    <mergeCell ref="C72:C74"/>
    <mergeCell ref="A72:A74"/>
    <mergeCell ref="A55:A56"/>
    <mergeCell ref="B55:B56"/>
    <mergeCell ref="C55:C56"/>
    <mergeCell ref="A59:A61"/>
    <mergeCell ref="B59:B61"/>
    <mergeCell ref="C59:C6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opLeftCell="A23" workbookViewId="0">
      <selection activeCell="A30" sqref="A30"/>
    </sheetView>
  </sheetViews>
  <sheetFormatPr defaultColWidth="8.7265625" defaultRowHeight="14.5" x14ac:dyDescent="0.35"/>
  <cols>
    <col min="1" max="1" width="19.1796875" style="5" customWidth="1"/>
    <col min="2" max="2" width="27.453125" style="5" customWidth="1"/>
    <col min="3" max="3" width="30.54296875" style="5" customWidth="1"/>
    <col min="4" max="4" width="22.08984375" style="5" customWidth="1"/>
    <col min="5" max="5" width="16.26953125" style="5" customWidth="1"/>
    <col min="6" max="6" width="8.7265625" style="5"/>
    <col min="7" max="7" width="11.54296875" customWidth="1"/>
    <col min="8" max="8" width="19.453125" style="5" customWidth="1"/>
    <col min="9" max="16384" width="8.7265625" style="5"/>
  </cols>
  <sheetData>
    <row r="1" spans="1:8" s="3" customFormat="1" ht="74.150000000000006" customHeight="1" x14ac:dyDescent="0.35">
      <c r="A1" s="32" t="s">
        <v>3</v>
      </c>
      <c r="B1" s="33" t="s">
        <v>4</v>
      </c>
      <c r="C1" s="32" t="s">
        <v>5</v>
      </c>
      <c r="D1" s="32" t="s">
        <v>193</v>
      </c>
      <c r="E1" s="32" t="s">
        <v>6</v>
      </c>
      <c r="F1" s="32" t="s">
        <v>7</v>
      </c>
      <c r="G1" s="32" t="s">
        <v>8</v>
      </c>
      <c r="H1" s="32" t="s">
        <v>9</v>
      </c>
    </row>
    <row r="2" spans="1:8" ht="62.5" customHeight="1" x14ac:dyDescent="0.35">
      <c r="A2" s="4" t="s">
        <v>10</v>
      </c>
      <c r="B2" s="5" t="s">
        <v>11</v>
      </c>
      <c r="C2" s="21" t="s">
        <v>176</v>
      </c>
      <c r="D2" s="21">
        <v>5</v>
      </c>
      <c r="E2" s="6" t="s">
        <v>12</v>
      </c>
      <c r="F2" s="6" t="s">
        <v>13</v>
      </c>
      <c r="G2" s="6" t="s">
        <v>14</v>
      </c>
      <c r="H2" s="22">
        <v>486437</v>
      </c>
    </row>
    <row r="3" spans="1:8" ht="55" customHeight="1" x14ac:dyDescent="0.35">
      <c r="A3" s="6" t="s">
        <v>15</v>
      </c>
      <c r="B3" s="7" t="s">
        <v>16</v>
      </c>
      <c r="C3" s="6" t="s">
        <v>177</v>
      </c>
      <c r="D3" s="6">
        <v>3</v>
      </c>
      <c r="E3" s="6" t="s">
        <v>17</v>
      </c>
      <c r="F3" s="6" t="s">
        <v>13</v>
      </c>
      <c r="G3" s="6" t="s">
        <v>14</v>
      </c>
      <c r="H3" s="22">
        <v>600000</v>
      </c>
    </row>
    <row r="4" spans="1:8" ht="38.15" customHeight="1" x14ac:dyDescent="0.35">
      <c r="A4" s="6" t="s">
        <v>18</v>
      </c>
      <c r="B4" s="6" t="s">
        <v>19</v>
      </c>
      <c r="C4" s="6"/>
      <c r="D4" s="6"/>
      <c r="E4" s="6" t="s">
        <v>20</v>
      </c>
      <c r="F4" s="6" t="s">
        <v>13</v>
      </c>
      <c r="G4" s="6" t="s">
        <v>14</v>
      </c>
      <c r="H4" s="22">
        <v>200000</v>
      </c>
    </row>
    <row r="5" spans="1:8" ht="62.5" customHeight="1" x14ac:dyDescent="0.35">
      <c r="A5" s="6" t="s">
        <v>21</v>
      </c>
      <c r="B5" s="5" t="s">
        <v>22</v>
      </c>
      <c r="C5" s="20" t="s">
        <v>178</v>
      </c>
      <c r="D5" s="20">
        <v>2</v>
      </c>
      <c r="E5" s="9" t="s">
        <v>20</v>
      </c>
      <c r="F5" s="9" t="s">
        <v>13</v>
      </c>
      <c r="G5" s="6" t="s">
        <v>14</v>
      </c>
      <c r="H5" s="22">
        <v>200000</v>
      </c>
    </row>
    <row r="6" spans="1:8" ht="58" customHeight="1" x14ac:dyDescent="0.35">
      <c r="A6" s="6" t="s">
        <v>23</v>
      </c>
      <c r="B6" s="7" t="s">
        <v>24</v>
      </c>
      <c r="C6" s="21" t="s">
        <v>179</v>
      </c>
      <c r="D6" s="21">
        <v>1</v>
      </c>
      <c r="E6" s="6" t="s">
        <v>20</v>
      </c>
      <c r="F6" s="6" t="s">
        <v>13</v>
      </c>
      <c r="G6" s="6" t="s">
        <v>14</v>
      </c>
      <c r="H6" s="22">
        <v>263558</v>
      </c>
    </row>
    <row r="7" spans="1:8" ht="29.25" customHeight="1" x14ac:dyDescent="0.35">
      <c r="A7" s="8" t="s">
        <v>25</v>
      </c>
      <c r="B7" s="5" t="s">
        <v>26</v>
      </c>
      <c r="C7" s="15" t="s">
        <v>180</v>
      </c>
      <c r="D7" s="15">
        <v>2</v>
      </c>
      <c r="E7" s="6" t="s">
        <v>27</v>
      </c>
      <c r="F7" s="8" t="s">
        <v>28</v>
      </c>
      <c r="G7" s="6" t="s">
        <v>29</v>
      </c>
      <c r="H7" s="22">
        <v>275000</v>
      </c>
    </row>
    <row r="8" spans="1:8" ht="42.65" customHeight="1" x14ac:dyDescent="0.35">
      <c r="A8" s="8" t="s">
        <v>30</v>
      </c>
      <c r="B8" s="10" t="s">
        <v>31</v>
      </c>
      <c r="C8" s="15" t="s">
        <v>181</v>
      </c>
      <c r="D8" s="15">
        <v>3</v>
      </c>
      <c r="E8" s="6" t="s">
        <v>32</v>
      </c>
      <c r="F8" s="8" t="s">
        <v>28</v>
      </c>
      <c r="G8" s="6" t="s">
        <v>14</v>
      </c>
      <c r="H8" s="22">
        <v>388560</v>
      </c>
    </row>
    <row r="9" spans="1:8" ht="46.5" customHeight="1" x14ac:dyDescent="0.35">
      <c r="A9" s="8" t="s">
        <v>33</v>
      </c>
      <c r="B9" s="10" t="s">
        <v>34</v>
      </c>
      <c r="C9" s="6" t="s">
        <v>182</v>
      </c>
      <c r="D9" s="6">
        <v>4</v>
      </c>
      <c r="E9" s="6" t="s">
        <v>35</v>
      </c>
      <c r="F9" s="8" t="s">
        <v>28</v>
      </c>
      <c r="G9" s="6" t="s">
        <v>29</v>
      </c>
      <c r="H9" s="22">
        <v>250000</v>
      </c>
    </row>
    <row r="10" spans="1:8" ht="56.15" customHeight="1" x14ac:dyDescent="0.35">
      <c r="A10" s="8" t="s">
        <v>36</v>
      </c>
      <c r="B10" s="10" t="s">
        <v>37</v>
      </c>
      <c r="C10" s="6" t="s">
        <v>183</v>
      </c>
      <c r="D10" s="6">
        <v>3</v>
      </c>
      <c r="E10" s="6" t="s">
        <v>35</v>
      </c>
      <c r="F10" s="6" t="s">
        <v>28</v>
      </c>
      <c r="G10" s="6" t="s">
        <v>14</v>
      </c>
      <c r="H10" s="22">
        <v>300000</v>
      </c>
    </row>
    <row r="11" spans="1:8" ht="84" customHeight="1" x14ac:dyDescent="0.35">
      <c r="A11" s="8" t="s">
        <v>38</v>
      </c>
      <c r="B11" s="10" t="s">
        <v>39</v>
      </c>
      <c r="C11" s="6" t="s">
        <v>184</v>
      </c>
      <c r="D11" s="6">
        <v>6</v>
      </c>
      <c r="E11" s="6" t="s">
        <v>40</v>
      </c>
      <c r="F11" s="6" t="s">
        <v>28</v>
      </c>
      <c r="G11" s="6" t="s">
        <v>41</v>
      </c>
      <c r="H11" s="22">
        <v>200000</v>
      </c>
    </row>
    <row r="12" spans="1:8" ht="57.65" customHeight="1" x14ac:dyDescent="0.35">
      <c r="A12" s="8" t="s">
        <v>42</v>
      </c>
      <c r="B12" s="10" t="s">
        <v>43</v>
      </c>
      <c r="C12" s="6" t="s">
        <v>185</v>
      </c>
      <c r="D12" s="6">
        <v>2</v>
      </c>
      <c r="E12" s="6" t="s">
        <v>44</v>
      </c>
      <c r="F12" s="6" t="s">
        <v>28</v>
      </c>
      <c r="G12" s="6" t="s">
        <v>14</v>
      </c>
      <c r="H12" s="22">
        <v>250000</v>
      </c>
    </row>
    <row r="13" spans="1:8" ht="41.15" customHeight="1" x14ac:dyDescent="0.35">
      <c r="A13" s="8" t="s">
        <v>45</v>
      </c>
      <c r="B13" s="10" t="s">
        <v>46</v>
      </c>
      <c r="C13" s="6" t="s">
        <v>186</v>
      </c>
      <c r="D13" s="6">
        <v>1</v>
      </c>
      <c r="E13" s="6" t="s">
        <v>35</v>
      </c>
      <c r="F13" s="6" t="s">
        <v>28</v>
      </c>
      <c r="G13" s="6" t="s">
        <v>29</v>
      </c>
      <c r="H13" s="22">
        <v>270000</v>
      </c>
    </row>
    <row r="14" spans="1:8" ht="35.5" customHeight="1" x14ac:dyDescent="0.35">
      <c r="A14" s="8" t="s">
        <v>47</v>
      </c>
      <c r="B14" s="10" t="s">
        <v>48</v>
      </c>
      <c r="C14" s="6"/>
      <c r="D14" s="6"/>
      <c r="E14" s="6" t="s">
        <v>49</v>
      </c>
      <c r="F14" s="6" t="s">
        <v>28</v>
      </c>
      <c r="G14" s="6" t="s">
        <v>14</v>
      </c>
      <c r="H14" s="40">
        <v>300000</v>
      </c>
    </row>
    <row r="15" spans="1:8" ht="43" customHeight="1" x14ac:dyDescent="0.35">
      <c r="A15" s="6" t="s">
        <v>50</v>
      </c>
      <c r="B15" s="5" t="s">
        <v>51</v>
      </c>
      <c r="C15" s="6"/>
      <c r="D15" s="6"/>
      <c r="E15" s="6" t="s">
        <v>32</v>
      </c>
      <c r="F15" s="6" t="s">
        <v>28</v>
      </c>
      <c r="G15" s="6" t="s">
        <v>14</v>
      </c>
      <c r="H15" s="22">
        <v>111440</v>
      </c>
    </row>
    <row r="16" spans="1:8" ht="40.5" customHeight="1" x14ac:dyDescent="0.35">
      <c r="A16" s="8" t="s">
        <v>52</v>
      </c>
      <c r="B16" s="10" t="s">
        <v>53</v>
      </c>
      <c r="C16" s="15" t="s">
        <v>187</v>
      </c>
      <c r="D16" s="15">
        <v>2</v>
      </c>
      <c r="E16" s="6" t="s">
        <v>44</v>
      </c>
      <c r="F16" s="6" t="s">
        <v>28</v>
      </c>
      <c r="G16" s="6" t="s">
        <v>54</v>
      </c>
      <c r="H16" s="22">
        <v>350000</v>
      </c>
    </row>
    <row r="17" spans="1:8" ht="78" customHeight="1" x14ac:dyDescent="0.35">
      <c r="A17" s="6" t="s">
        <v>55</v>
      </c>
      <c r="B17" s="6" t="s">
        <v>56</v>
      </c>
      <c r="C17" s="6" t="s">
        <v>188</v>
      </c>
      <c r="D17" s="6">
        <v>1</v>
      </c>
      <c r="E17" s="6" t="s">
        <v>57</v>
      </c>
      <c r="F17" s="6" t="s">
        <v>58</v>
      </c>
      <c r="G17" s="6" t="s">
        <v>14</v>
      </c>
      <c r="H17" s="24">
        <v>400000</v>
      </c>
    </row>
    <row r="18" spans="1:8" ht="45.65" customHeight="1" x14ac:dyDescent="0.35">
      <c r="A18" s="8" t="s">
        <v>59</v>
      </c>
      <c r="B18" s="6" t="s">
        <v>60</v>
      </c>
      <c r="C18" s="6" t="s">
        <v>189</v>
      </c>
      <c r="D18" s="6">
        <v>3</v>
      </c>
      <c r="E18" s="6" t="s">
        <v>61</v>
      </c>
      <c r="F18" s="6" t="s">
        <v>58</v>
      </c>
      <c r="G18" s="6" t="s">
        <v>14</v>
      </c>
      <c r="H18" s="22">
        <v>425000</v>
      </c>
    </row>
    <row r="19" spans="1:8" ht="45.65" customHeight="1" x14ac:dyDescent="0.35">
      <c r="A19" s="8" t="s">
        <v>62</v>
      </c>
      <c r="B19" s="28" t="s">
        <v>63</v>
      </c>
      <c r="C19" s="6"/>
      <c r="D19" s="6"/>
      <c r="E19" s="6" t="s">
        <v>61</v>
      </c>
      <c r="F19" s="6" t="s">
        <v>58</v>
      </c>
      <c r="G19" s="6" t="s">
        <v>14</v>
      </c>
      <c r="H19" s="22">
        <v>75000</v>
      </c>
    </row>
    <row r="20" spans="1:8" ht="43.5" x14ac:dyDescent="0.35">
      <c r="A20" s="6" t="s">
        <v>64</v>
      </c>
      <c r="B20" s="28" t="s">
        <v>65</v>
      </c>
      <c r="C20" s="6"/>
      <c r="D20" s="6"/>
      <c r="E20" s="6" t="s">
        <v>27</v>
      </c>
      <c r="F20" s="6" t="s">
        <v>58</v>
      </c>
      <c r="G20" s="6" t="s">
        <v>66</v>
      </c>
      <c r="H20" s="22">
        <v>70000</v>
      </c>
    </row>
    <row r="21" spans="1:8" ht="45.65" customHeight="1" x14ac:dyDescent="0.35">
      <c r="A21" s="8" t="s">
        <v>67</v>
      </c>
      <c r="B21" s="28" t="s">
        <v>68</v>
      </c>
      <c r="C21" s="6"/>
      <c r="D21" s="25"/>
      <c r="E21" s="25" t="s">
        <v>27</v>
      </c>
      <c r="F21" s="6" t="s">
        <v>58</v>
      </c>
      <c r="G21" s="6" t="s">
        <v>66</v>
      </c>
      <c r="H21" s="22">
        <v>130000</v>
      </c>
    </row>
    <row r="22" spans="1:8" ht="45.65" customHeight="1" x14ac:dyDescent="0.35">
      <c r="A22" s="8" t="s">
        <v>125</v>
      </c>
      <c r="B22" s="28" t="s">
        <v>200</v>
      </c>
      <c r="C22" s="6" t="s">
        <v>190</v>
      </c>
      <c r="D22" s="6">
        <v>6</v>
      </c>
      <c r="E22" s="6" t="s">
        <v>127</v>
      </c>
      <c r="F22" s="6" t="s">
        <v>126</v>
      </c>
      <c r="G22" s="6" t="s">
        <v>14</v>
      </c>
      <c r="H22" s="22">
        <v>500000</v>
      </c>
    </row>
    <row r="23" spans="1:8" ht="258.5" customHeight="1" x14ac:dyDescent="0.35">
      <c r="A23" s="6" t="s">
        <v>169</v>
      </c>
      <c r="B23" s="28" t="s">
        <v>201</v>
      </c>
      <c r="C23" s="6" t="s">
        <v>191</v>
      </c>
      <c r="D23" s="6">
        <v>10</v>
      </c>
      <c r="E23" s="6" t="s">
        <v>115</v>
      </c>
      <c r="F23" s="6" t="s">
        <v>126</v>
      </c>
      <c r="G23" s="30" t="s">
        <v>14</v>
      </c>
      <c r="H23" s="6">
        <v>450000</v>
      </c>
    </row>
    <row r="24" spans="1:8" ht="29" customHeight="1" x14ac:dyDescent="0.35">
      <c r="A24" s="6" t="s">
        <v>205</v>
      </c>
      <c r="B24" s="6" t="s">
        <v>204</v>
      </c>
      <c r="C24" s="6" t="s">
        <v>206</v>
      </c>
      <c r="D24" s="6">
        <v>4</v>
      </c>
      <c r="E24" s="6" t="s">
        <v>203</v>
      </c>
      <c r="F24" s="6" t="s">
        <v>202</v>
      </c>
      <c r="G24" s="79" t="s">
        <v>14</v>
      </c>
      <c r="H24" s="6">
        <v>250000</v>
      </c>
    </row>
    <row r="25" spans="1:8" ht="32" customHeight="1" x14ac:dyDescent="0.35">
      <c r="A25" s="6" t="s">
        <v>207</v>
      </c>
      <c r="B25" s="6" t="s">
        <v>208</v>
      </c>
      <c r="C25" s="6" t="s">
        <v>208</v>
      </c>
      <c r="D25" s="6"/>
      <c r="E25" s="6" t="s">
        <v>203</v>
      </c>
      <c r="F25" s="6" t="s">
        <v>202</v>
      </c>
      <c r="G25" s="30" t="s">
        <v>14</v>
      </c>
      <c r="H25" s="6">
        <v>100000</v>
      </c>
    </row>
    <row r="26" spans="1:8" ht="24.5" customHeight="1" x14ac:dyDescent="0.35">
      <c r="A26" s="77"/>
      <c r="B26" s="77"/>
      <c r="C26" s="77"/>
      <c r="D26" s="77"/>
      <c r="E26" s="77"/>
      <c r="F26" s="77"/>
      <c r="G26" s="78"/>
      <c r="H26" s="77"/>
    </row>
    <row r="27" spans="1:8" ht="24.5" customHeight="1" x14ac:dyDescent="0.35">
      <c r="A27" s="77"/>
      <c r="B27" s="77"/>
      <c r="C27" s="77"/>
      <c r="D27" s="77"/>
      <c r="E27" s="77"/>
      <c r="F27" s="77"/>
      <c r="G27" s="78"/>
      <c r="H27" s="77"/>
    </row>
    <row r="28" spans="1:8" x14ac:dyDescent="0.35">
      <c r="A28" s="6" t="s">
        <v>69</v>
      </c>
      <c r="B28" s="6">
        <v>23</v>
      </c>
      <c r="C28" s="6"/>
      <c r="D28" s="6">
        <f>SUM(D2:D23)</f>
        <v>54</v>
      </c>
      <c r="E28" s="6" t="s">
        <v>70</v>
      </c>
      <c r="F28" s="6"/>
      <c r="G28" s="30"/>
      <c r="H28" s="23">
        <f>SUM(H2:H25)</f>
        <v>6844995</v>
      </c>
    </row>
  </sheetData>
  <hyperlinks>
    <hyperlink ref="A24" r:id="rId1" display="https://tlef.lightning.force.com/lightning/r/Account/001670000603UEGAA2/view" xr:uid="{18A46453-9305-43B4-B911-318232EC9F6A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topLeftCell="A15" workbookViewId="0">
      <selection activeCell="C18" sqref="C18"/>
    </sheetView>
  </sheetViews>
  <sheetFormatPr defaultColWidth="8.7265625" defaultRowHeight="14.5" x14ac:dyDescent="0.35"/>
  <cols>
    <col min="1" max="1" width="17.81640625" style="5" customWidth="1"/>
    <col min="2" max="2" width="30.81640625" style="16" customWidth="1"/>
    <col min="3" max="3" width="40.26953125" style="16" customWidth="1"/>
    <col min="4" max="4" width="23.1796875" style="16" customWidth="1"/>
    <col min="5" max="5" width="17.81640625" style="16" customWidth="1"/>
    <col min="6" max="6" width="10.6328125" style="16" customWidth="1"/>
    <col min="7" max="7" width="9.1796875"/>
    <col min="8" max="8" width="14.81640625" style="5" customWidth="1"/>
    <col min="9" max="16384" width="8.7265625" style="16"/>
  </cols>
  <sheetData>
    <row r="1" spans="1:8" s="3" customFormat="1" ht="29" x14ac:dyDescent="0.35">
      <c r="A1" s="32" t="s">
        <v>3</v>
      </c>
      <c r="B1" s="33" t="s">
        <v>4</v>
      </c>
      <c r="C1" s="32" t="s">
        <v>5</v>
      </c>
      <c r="D1" s="32" t="s">
        <v>193</v>
      </c>
      <c r="E1" s="32" t="s">
        <v>6</v>
      </c>
      <c r="F1" s="32" t="s">
        <v>7</v>
      </c>
      <c r="G1" s="32" t="s">
        <v>71</v>
      </c>
      <c r="H1" s="32" t="s">
        <v>9</v>
      </c>
    </row>
    <row r="2" spans="1:8" s="5" customFormat="1" ht="66" customHeight="1" x14ac:dyDescent="0.35">
      <c r="A2" s="6" t="s">
        <v>72</v>
      </c>
      <c r="B2" s="6" t="s">
        <v>73</v>
      </c>
      <c r="C2" s="6"/>
      <c r="D2" s="6"/>
      <c r="E2" s="6" t="s">
        <v>74</v>
      </c>
      <c r="F2" s="6" t="s">
        <v>13</v>
      </c>
      <c r="G2" s="6" t="s">
        <v>14</v>
      </c>
      <c r="H2" s="22">
        <v>90000</v>
      </c>
    </row>
    <row r="3" spans="1:8" s="5" customFormat="1" ht="60.65" customHeight="1" x14ac:dyDescent="0.35">
      <c r="A3" s="6" t="s">
        <v>75</v>
      </c>
      <c r="B3" s="6" t="s">
        <v>76</v>
      </c>
      <c r="C3" s="6"/>
      <c r="D3" s="6"/>
      <c r="E3" s="6" t="s">
        <v>77</v>
      </c>
      <c r="F3" s="6" t="s">
        <v>13</v>
      </c>
      <c r="G3" s="6" t="s">
        <v>14</v>
      </c>
      <c r="H3" s="22">
        <v>195000</v>
      </c>
    </row>
    <row r="4" spans="1:8" s="5" customFormat="1" ht="43.5" customHeight="1" x14ac:dyDescent="0.35">
      <c r="A4" s="6" t="s">
        <v>78</v>
      </c>
      <c r="B4" s="17" t="s">
        <v>79</v>
      </c>
      <c r="C4" s="6" t="s">
        <v>80</v>
      </c>
      <c r="D4" s="6">
        <v>2</v>
      </c>
      <c r="E4" s="8" t="s">
        <v>77</v>
      </c>
      <c r="F4" s="8" t="s">
        <v>13</v>
      </c>
      <c r="G4" s="6" t="s">
        <v>81</v>
      </c>
      <c r="H4" s="22">
        <v>165000</v>
      </c>
    </row>
    <row r="5" spans="1:8" s="5" customFormat="1" ht="43.5" customHeight="1" x14ac:dyDescent="0.35">
      <c r="A5" s="6" t="s">
        <v>82</v>
      </c>
      <c r="B5" s="18" t="s">
        <v>83</v>
      </c>
      <c r="C5" s="6" t="s">
        <v>84</v>
      </c>
      <c r="D5" s="6">
        <v>1</v>
      </c>
      <c r="E5" s="8" t="s">
        <v>40</v>
      </c>
      <c r="F5" s="8" t="s">
        <v>13</v>
      </c>
      <c r="G5" s="6" t="s">
        <v>14</v>
      </c>
      <c r="H5" s="22">
        <v>120000</v>
      </c>
    </row>
    <row r="6" spans="1:8" s="5" customFormat="1" ht="78" customHeight="1" x14ac:dyDescent="0.35">
      <c r="A6" s="6" t="s">
        <v>85</v>
      </c>
      <c r="B6" s="6" t="s">
        <v>86</v>
      </c>
      <c r="C6" s="6"/>
      <c r="D6" s="6"/>
      <c r="E6" s="6" t="s">
        <v>74</v>
      </c>
      <c r="F6" s="6" t="s">
        <v>13</v>
      </c>
      <c r="G6" s="6" t="s">
        <v>14</v>
      </c>
      <c r="H6" s="22">
        <v>200000</v>
      </c>
    </row>
    <row r="7" spans="1:8" s="5" customFormat="1" ht="78" customHeight="1" x14ac:dyDescent="0.35">
      <c r="A7" s="6" t="s">
        <v>87</v>
      </c>
      <c r="B7" s="18" t="s">
        <v>88</v>
      </c>
      <c r="C7" s="6" t="s">
        <v>89</v>
      </c>
      <c r="D7" s="6">
        <v>2</v>
      </c>
      <c r="E7" s="8" t="s">
        <v>90</v>
      </c>
      <c r="F7" s="8" t="s">
        <v>13</v>
      </c>
      <c r="G7" s="6" t="s">
        <v>29</v>
      </c>
      <c r="H7" s="22">
        <v>241731</v>
      </c>
    </row>
    <row r="8" spans="1:8" s="5" customFormat="1" ht="63.65" customHeight="1" x14ac:dyDescent="0.35">
      <c r="A8" s="6" t="s">
        <v>91</v>
      </c>
      <c r="B8" s="6" t="s">
        <v>92</v>
      </c>
      <c r="C8" s="6"/>
      <c r="D8" s="6"/>
      <c r="E8" s="6" t="s">
        <v>74</v>
      </c>
      <c r="F8" s="6" t="s">
        <v>13</v>
      </c>
      <c r="G8" s="6" t="s">
        <v>14</v>
      </c>
      <c r="H8" s="22">
        <v>150000</v>
      </c>
    </row>
    <row r="9" spans="1:8" s="5" customFormat="1" ht="58" customHeight="1" x14ac:dyDescent="0.35">
      <c r="A9" s="6" t="s">
        <v>93</v>
      </c>
      <c r="B9" s="6" t="s">
        <v>94</v>
      </c>
      <c r="C9" s="6"/>
      <c r="D9" s="6"/>
      <c r="E9" s="6" t="s">
        <v>77</v>
      </c>
      <c r="F9" s="6" t="s">
        <v>13</v>
      </c>
      <c r="G9" s="6" t="s">
        <v>14</v>
      </c>
      <c r="H9" s="22">
        <v>150000</v>
      </c>
    </row>
    <row r="10" spans="1:8" s="5" customFormat="1" ht="43.5" customHeight="1" x14ac:dyDescent="0.35">
      <c r="A10" s="6" t="s">
        <v>95</v>
      </c>
      <c r="B10" s="6" t="s">
        <v>96</v>
      </c>
      <c r="C10" s="6"/>
      <c r="D10" s="6"/>
      <c r="E10" s="6" t="s">
        <v>77</v>
      </c>
      <c r="F10" s="6" t="s">
        <v>13</v>
      </c>
      <c r="G10" s="6" t="s">
        <v>14</v>
      </c>
      <c r="H10" s="22">
        <v>250348</v>
      </c>
    </row>
    <row r="11" spans="1:8" s="5" customFormat="1" ht="55" customHeight="1" x14ac:dyDescent="0.35">
      <c r="A11" s="6" t="s">
        <v>97</v>
      </c>
      <c r="B11" s="6" t="s">
        <v>98</v>
      </c>
      <c r="C11" s="6"/>
      <c r="D11" s="6"/>
      <c r="E11" s="6" t="s">
        <v>74</v>
      </c>
      <c r="F11" s="6" t="s">
        <v>28</v>
      </c>
      <c r="G11" s="6" t="s">
        <v>14</v>
      </c>
      <c r="H11" s="22">
        <v>117555</v>
      </c>
    </row>
    <row r="12" spans="1:8" s="5" customFormat="1" ht="64.5" customHeight="1" x14ac:dyDescent="0.35">
      <c r="A12" s="19" t="s">
        <v>99</v>
      </c>
      <c r="B12" s="6" t="s">
        <v>100</v>
      </c>
      <c r="C12" s="6"/>
      <c r="D12" s="6"/>
      <c r="E12" s="6" t="s">
        <v>74</v>
      </c>
      <c r="F12" s="6" t="s">
        <v>28</v>
      </c>
      <c r="G12" s="6" t="s">
        <v>14</v>
      </c>
      <c r="H12" s="22">
        <v>130412</v>
      </c>
    </row>
    <row r="13" spans="1:8" s="5" customFormat="1" ht="47.5" customHeight="1" x14ac:dyDescent="0.35">
      <c r="A13" s="6" t="s">
        <v>101</v>
      </c>
      <c r="B13" s="6" t="s">
        <v>102</v>
      </c>
      <c r="C13" s="6"/>
      <c r="D13" s="6"/>
      <c r="E13" s="6" t="s">
        <v>57</v>
      </c>
      <c r="F13" s="6" t="s">
        <v>58</v>
      </c>
      <c r="G13" s="6" t="s">
        <v>29</v>
      </c>
      <c r="H13" s="24">
        <v>95261</v>
      </c>
    </row>
    <row r="14" spans="1:8" s="5" customFormat="1" ht="37.5" customHeight="1" x14ac:dyDescent="0.35">
      <c r="A14" s="6" t="s">
        <v>103</v>
      </c>
      <c r="B14" s="6" t="s">
        <v>104</v>
      </c>
      <c r="C14" s="6" t="s">
        <v>105</v>
      </c>
      <c r="D14" s="6">
        <v>1</v>
      </c>
      <c r="E14" s="6" t="s">
        <v>106</v>
      </c>
      <c r="F14" s="6" t="s">
        <v>58</v>
      </c>
      <c r="G14" s="6" t="s">
        <v>14</v>
      </c>
      <c r="H14" s="22">
        <v>200000</v>
      </c>
    </row>
    <row r="15" spans="1:8" s="5" customFormat="1" ht="44.15" customHeight="1" x14ac:dyDescent="0.35">
      <c r="A15" s="6" t="s">
        <v>107</v>
      </c>
      <c r="B15" s="19" t="s">
        <v>108</v>
      </c>
      <c r="C15" s="15" t="s">
        <v>109</v>
      </c>
      <c r="D15" s="15">
        <v>2</v>
      </c>
      <c r="E15" s="6" t="s">
        <v>110</v>
      </c>
      <c r="F15" s="6" t="s">
        <v>28</v>
      </c>
      <c r="G15" s="6" t="s">
        <v>111</v>
      </c>
      <c r="H15" s="22">
        <v>200000</v>
      </c>
    </row>
    <row r="16" spans="1:8" s="5" customFormat="1" ht="44.15" customHeight="1" x14ac:dyDescent="0.35">
      <c r="A16" s="6" t="s">
        <v>128</v>
      </c>
      <c r="B16" s="19" t="s">
        <v>197</v>
      </c>
      <c r="C16" s="15" t="s">
        <v>174</v>
      </c>
      <c r="D16" s="15">
        <v>2</v>
      </c>
      <c r="E16" s="6" t="s">
        <v>90</v>
      </c>
      <c r="F16" s="6" t="s">
        <v>126</v>
      </c>
      <c r="G16" s="6" t="s">
        <v>29</v>
      </c>
      <c r="H16" s="22">
        <v>150000</v>
      </c>
    </row>
    <row r="17" spans="1:8" s="5" customFormat="1" ht="44.15" customHeight="1" x14ac:dyDescent="0.35">
      <c r="A17" s="6" t="s">
        <v>192</v>
      </c>
      <c r="B17" s="19" t="s">
        <v>198</v>
      </c>
      <c r="C17" s="15" t="s">
        <v>175</v>
      </c>
      <c r="D17" s="15">
        <v>2</v>
      </c>
      <c r="E17" s="6" t="s">
        <v>61</v>
      </c>
      <c r="F17" s="6" t="s">
        <v>126</v>
      </c>
      <c r="G17" s="6" t="s">
        <v>29</v>
      </c>
      <c r="H17" s="22">
        <v>50000</v>
      </c>
    </row>
    <row r="18" spans="1:8" ht="43.5" x14ac:dyDescent="0.35">
      <c r="A18" s="6" t="s">
        <v>129</v>
      </c>
      <c r="B18" s="19" t="s">
        <v>199</v>
      </c>
      <c r="C18" s="26"/>
      <c r="D18" s="26"/>
      <c r="E18" s="26" t="s">
        <v>90</v>
      </c>
      <c r="F18" s="6" t="s">
        <v>126</v>
      </c>
      <c r="G18" s="6" t="s">
        <v>14</v>
      </c>
      <c r="H18" s="26">
        <v>250000</v>
      </c>
    </row>
    <row r="19" spans="1:8" x14ac:dyDescent="0.35">
      <c r="H19" s="56"/>
    </row>
    <row r="20" spans="1:8" x14ac:dyDescent="0.35">
      <c r="A20" s="26" t="s">
        <v>112</v>
      </c>
      <c r="B20" s="57">
        <v>17</v>
      </c>
      <c r="C20" s="57"/>
      <c r="D20" s="26">
        <f>SUM(D3:D19)</f>
        <v>12</v>
      </c>
      <c r="E20" s="26" t="s">
        <v>70</v>
      </c>
      <c r="F20" s="57"/>
      <c r="G20" s="58"/>
      <c r="H20" s="27">
        <f>SUM(H2:H19)</f>
        <v>2755307</v>
      </c>
    </row>
    <row r="21" spans="1:8" x14ac:dyDescent="0.35">
      <c r="H21" s="16"/>
    </row>
    <row r="22" spans="1:8" x14ac:dyDescent="0.35">
      <c r="H22" s="16"/>
    </row>
    <row r="23" spans="1:8" x14ac:dyDescent="0.35">
      <c r="H23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workbookViewId="0">
      <selection activeCell="A2" sqref="A2"/>
    </sheetView>
  </sheetViews>
  <sheetFormatPr defaultColWidth="8.7265625" defaultRowHeight="14.5" x14ac:dyDescent="0.35"/>
  <cols>
    <col min="1" max="1" width="22.81640625" customWidth="1"/>
    <col min="2" max="2" width="26" customWidth="1"/>
    <col min="3" max="3" width="24" customWidth="1"/>
    <col min="4" max="4" width="17.1796875" customWidth="1"/>
    <col min="5" max="5" width="8.81640625" customWidth="1"/>
    <col min="6" max="6" width="9.1796875"/>
    <col min="7" max="7" width="11" style="2" customWidth="1"/>
  </cols>
  <sheetData>
    <row r="1" spans="1:7" ht="29" x14ac:dyDescent="0.35">
      <c r="A1" s="34" t="s">
        <v>3</v>
      </c>
      <c r="B1" s="35" t="s">
        <v>4</v>
      </c>
      <c r="C1" s="34" t="s">
        <v>5</v>
      </c>
      <c r="D1" s="34" t="s">
        <v>6</v>
      </c>
      <c r="E1" s="36" t="s">
        <v>7</v>
      </c>
      <c r="F1" s="34" t="s">
        <v>71</v>
      </c>
      <c r="G1" s="34" t="s">
        <v>9</v>
      </c>
    </row>
    <row r="2" spans="1:7" s="13" customFormat="1" ht="68.5" customHeight="1" x14ac:dyDescent="0.45">
      <c r="A2" s="11" t="s">
        <v>113</v>
      </c>
      <c r="B2" s="1" t="s">
        <v>114</v>
      </c>
      <c r="C2" s="12"/>
      <c r="D2" s="12" t="s">
        <v>115</v>
      </c>
      <c r="E2" s="14">
        <v>44378</v>
      </c>
      <c r="F2" s="12" t="s">
        <v>116</v>
      </c>
      <c r="G2" s="29">
        <v>19600</v>
      </c>
    </row>
    <row r="3" spans="1:7" s="13" customFormat="1" ht="87.65" customHeight="1" x14ac:dyDescent="0.45">
      <c r="A3" s="11" t="s">
        <v>117</v>
      </c>
      <c r="B3" s="1" t="s">
        <v>118</v>
      </c>
      <c r="C3" s="12" t="s">
        <v>119</v>
      </c>
      <c r="D3" s="12" t="s">
        <v>120</v>
      </c>
      <c r="E3" s="14">
        <v>44531</v>
      </c>
      <c r="F3" s="12" t="s">
        <v>116</v>
      </c>
      <c r="G3" s="29">
        <v>18000</v>
      </c>
    </row>
    <row r="4" spans="1:7" s="13" customFormat="1" ht="68.150000000000006" customHeight="1" x14ac:dyDescent="0.45">
      <c r="A4" s="11" t="s">
        <v>121</v>
      </c>
      <c r="B4" s="1" t="s">
        <v>122</v>
      </c>
      <c r="C4" s="12" t="s">
        <v>123</v>
      </c>
      <c r="D4" s="12" t="s">
        <v>124</v>
      </c>
      <c r="E4" s="14">
        <v>44743</v>
      </c>
      <c r="F4" s="12" t="s">
        <v>116</v>
      </c>
      <c r="G4" s="29">
        <v>18500</v>
      </c>
    </row>
    <row r="5" spans="1:7" x14ac:dyDescent="0.35">
      <c r="G5" s="37"/>
    </row>
    <row r="6" spans="1:7" ht="16.5" x14ac:dyDescent="0.45">
      <c r="B6" s="1" t="s">
        <v>69</v>
      </c>
      <c r="C6" s="30">
        <v>3</v>
      </c>
      <c r="D6" s="13" t="s">
        <v>194</v>
      </c>
      <c r="G6" s="37">
        <f>SUM(G2:G5)</f>
        <v>56100</v>
      </c>
    </row>
    <row r="7" spans="1:7" x14ac:dyDescent="0.35">
      <c r="G7"/>
    </row>
    <row r="8" spans="1:7" x14ac:dyDescent="0.35">
      <c r="G8"/>
    </row>
    <row r="9" spans="1:7" x14ac:dyDescent="0.35">
      <c r="G9"/>
    </row>
    <row r="10" spans="1:7" x14ac:dyDescent="0.35">
      <c r="G10"/>
    </row>
    <row r="11" spans="1:7" x14ac:dyDescent="0.35">
      <c r="G11"/>
    </row>
    <row r="12" spans="1:7" x14ac:dyDescent="0.35">
      <c r="G12"/>
    </row>
    <row r="13" spans="1:7" x14ac:dyDescent="0.35">
      <c r="G13"/>
    </row>
    <row r="14" spans="1:7" x14ac:dyDescent="0.35">
      <c r="G14"/>
    </row>
    <row r="15" spans="1:7" x14ac:dyDescent="0.35">
      <c r="G15"/>
    </row>
    <row r="16" spans="1:7" x14ac:dyDescent="0.35">
      <c r="G16"/>
    </row>
    <row r="17" spans="7:7" x14ac:dyDescent="0.35">
      <c r="G17"/>
    </row>
    <row r="18" spans="7:7" x14ac:dyDescent="0.35">
      <c r="G18"/>
    </row>
    <row r="19" spans="7:7" x14ac:dyDescent="0.35">
      <c r="G19"/>
    </row>
    <row r="20" spans="7:7" x14ac:dyDescent="0.35">
      <c r="G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4D39094DDBE4449C1B01091261003F" ma:contentTypeVersion="13" ma:contentTypeDescription="Create a new document." ma:contentTypeScope="" ma:versionID="19357ea7dad708077bd3f8b3f920bb17">
  <xsd:schema xmlns:xsd="http://www.w3.org/2001/XMLSchema" xmlns:xs="http://www.w3.org/2001/XMLSchema" xmlns:p="http://schemas.microsoft.com/office/2006/metadata/properties" xmlns:ns2="abb4180b-89d4-4aaa-a784-d6d64556001f" xmlns:ns3="3d42d21d-697a-4d1f-a010-f0219358ce29" targetNamespace="http://schemas.microsoft.com/office/2006/metadata/properties" ma:root="true" ma:fieldsID="519d2b0df0d489b7c7e59b4e4346df3c" ns2:_="" ns3:_="">
    <xsd:import namespace="abb4180b-89d4-4aaa-a784-d6d64556001f"/>
    <xsd:import namespace="3d42d21d-697a-4d1f-a010-f0219358ce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4180b-89d4-4aaa-a784-d6d6455600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8c060fe-8e78-47d2-93d2-2de2108b17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2d21d-697a-4d1f-a010-f0219358ce2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e2fe529-95e5-4fe6-8e00-67d9ee920b0e}" ma:internalName="TaxCatchAll" ma:showField="CatchAllData" ma:web="3d42d21d-697a-4d1f-a010-f0219358ce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b4180b-89d4-4aaa-a784-d6d64556001f">
      <Terms xmlns="http://schemas.microsoft.com/office/infopath/2007/PartnerControls"/>
    </lcf76f155ced4ddcb4097134ff3c332f>
    <TaxCatchAll xmlns="3d42d21d-697a-4d1f-a010-f0219358ce29" xsi:nil="true"/>
  </documentManagement>
</p:properties>
</file>

<file path=customXml/itemProps1.xml><?xml version="1.0" encoding="utf-8"?>
<ds:datastoreItem xmlns:ds="http://schemas.openxmlformats.org/officeDocument/2006/customXml" ds:itemID="{586240A3-E510-4E25-BE15-419E29998F3D}"/>
</file>

<file path=customXml/itemProps2.xml><?xml version="1.0" encoding="utf-8"?>
<ds:datastoreItem xmlns:ds="http://schemas.openxmlformats.org/officeDocument/2006/customXml" ds:itemID="{50F07E11-2528-4D9E-9402-E4F9FB0716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45F47-64AE-4CE7-B342-C67D5A56A23E}">
  <ds:schemaRefs>
    <ds:schemaRef ds:uri="http://schemas.microsoft.com/office/2006/metadata/properties"/>
    <ds:schemaRef ds:uri="http://schemas.microsoft.com/office/infopath/2007/PartnerControls"/>
    <ds:schemaRef ds:uri="566a23ab-51ce-427b-a2a6-78762313f293"/>
    <ds:schemaRef ds:uri="8bc1488c-300d-4d70-899b-3ed3c9d0eb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</vt:lpstr>
      <vt:lpstr>Advice </vt:lpstr>
      <vt:lpstr>Influencing </vt:lpstr>
      <vt:lpstr>Development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Hazel Williams</dc:creator>
  <cp:keywords/>
  <dc:description/>
  <cp:lastModifiedBy>Fidelia Elias</cp:lastModifiedBy>
  <cp:revision/>
  <dcterms:created xsi:type="dcterms:W3CDTF">2022-10-14T12:09:58Z</dcterms:created>
  <dcterms:modified xsi:type="dcterms:W3CDTF">2023-07-21T12:45:13Z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0x0101003E4D39094DDBE4449C1B01091261003F</vt:lpwstr>
  </property>
  <property fmtid="{D5CDD505-2E9C-101B-9397-08002B2CF9AE}" pid="3" name="MediaServiceImageTags">
    <vt:lpwstr/>
  </property>
</Properties>
</file>